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Spese correnti per Missioni" sheetId="1" r:id="rId1"/>
    <sheet name="Spese corr per Missione e P" sheetId="2" r:id="rId2"/>
    <sheet name="Spese correnti per Macroaggrega" sheetId="3" r:id="rId3"/>
    <sheet name="Spese conto capita per Missioni" sheetId="4" r:id="rId4"/>
    <sheet name="Totale Spese" sheetId="5" r:id="rId5"/>
  </sheets>
  <definedNames/>
  <calcPr fullCalcOnLoad="1"/>
</workbook>
</file>

<file path=xl/sharedStrings.xml><?xml version="1.0" encoding="utf-8"?>
<sst xmlns="http://schemas.openxmlformats.org/spreadsheetml/2006/main" count="157" uniqueCount="118">
  <si>
    <t>SPESE CORRENTI PER MISSIONI</t>
  </si>
  <si>
    <t>Consuntivo 2020</t>
  </si>
  <si>
    <t>Consuntivo 2021</t>
  </si>
  <si>
    <t>Previsione 2022</t>
  </si>
  <si>
    <t>1 - servizi istituzionali, generali e di gestione</t>
  </si>
  <si>
    <t>2 - giustizia</t>
  </si>
  <si>
    <t>3 - ordine pubblico e sicurezza</t>
  </si>
  <si>
    <t>4 - istruzione e diritto allo studio</t>
  </si>
  <si>
    <t>5 - tutela e valorizzazione dei beni e delle attività culturali</t>
  </si>
  <si>
    <t>6 - politiche giovanili, sport e tempo libero</t>
  </si>
  <si>
    <t>7 - turismo</t>
  </si>
  <si>
    <t>8 - assetto del territorio ed edilizia abitativa</t>
  </si>
  <si>
    <t>9 - sviluppo sostenibile e tutela del territorio e dell'ambiente</t>
  </si>
  <si>
    <t>10 - trasporti e diritto alla mobilità</t>
  </si>
  <si>
    <t>11 - soccorso civile</t>
  </si>
  <si>
    <t>12 - diritti sociali, politiche sociali e famiglia</t>
  </si>
  <si>
    <t>13 - tutela della salute</t>
  </si>
  <si>
    <t>14 - sviluppo economico e competitività</t>
  </si>
  <si>
    <t>15 - politiche per il lavoro e la formazione professionale</t>
  </si>
  <si>
    <t>16 - agricoltura, politiche agroalimentari e pesca</t>
  </si>
  <si>
    <t>17 - energia e diversificazione delle fonti energetiche</t>
  </si>
  <si>
    <t>19 - relazioni internazionali</t>
  </si>
  <si>
    <t xml:space="preserve"> </t>
  </si>
  <si>
    <t>20 - fondi e accantonamenti</t>
  </si>
  <si>
    <t xml:space="preserve">Totale </t>
  </si>
  <si>
    <t>Le spese risultanti dal Bilancio di previsione sono comprensive del Fondo Pluriennale Vincolato (FPV), mentre quelle relative ai consuntivi sono al netto del FPV.</t>
  </si>
  <si>
    <t>SPESE CORRENTI PER MISSIONI E PROGRAMMI</t>
  </si>
  <si>
    <t>Missioni</t>
  </si>
  <si>
    <t>Programmi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</si>
  <si>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</si>
  <si>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</si>
  <si>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</si>
  <si>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</si>
  <si>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</si>
  <si>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</si>
  <si>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</si>
  <si>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</si>
  <si>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</si>
  <si>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</si>
  <si>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</si>
  <si>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</si>
  <si>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</si>
  <si>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</si>
  <si>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</si>
  <si>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</si>
  <si>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</si>
  <si>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</si>
  <si>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</si>
  <si>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TECNICA SUPERIORE</t>
  </si>
  <si>
    <t>SERVIZI AUSILIARI ALL'ISTRUZIONE</t>
  </si>
  <si>
    <t>DIRITTO ALLO STUDIO</t>
  </si>
  <si>
    <t>TUTELA E VALORIZZAZIONE DEI BENI E ATTIVITA' CULTURALI</t>
  </si>
  <si>
    <t>VALORIZZAZIONE DEI BENI DI INTERESSE STORICO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</si>
  <si>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</si>
  <si>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</si>
  <si>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</si>
  <si>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</si>
  <si>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</si>
  <si>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</si>
  <si>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</si>
  <si>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</si>
  <si>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</si>
  <si>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</si>
  <si>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</si>
  <si>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</si>
  <si>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</si>
  <si>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</si>
  <si>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</si>
  <si>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TRASPORTI E DIRITTO ALLA MOBILITA'</t>
  </si>
  <si>
    <t>TRASPORTO PUBBLICO LOCALE</t>
  </si>
  <si>
    <t>VIABILITA' E INFRASTRUTTURE STRADALI</t>
  </si>
  <si>
    <t>SOCCORSO CIVILE</t>
  </si>
  <si>
    <t>SISTEMA DI PROTEZIONE CIVILE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</si>
  <si>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</si>
  <si>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</si>
  <si>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</si>
  <si>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</si>
  <si>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</si>
  <si>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LE FAMIGLIE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</si>
  <si>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</si>
  <si>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</si>
  <si>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</si>
  <si>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</si>
  <si>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</si>
  <si>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</si>
  <si>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COMPETITIVITA'</t>
  </si>
  <si>
    <t>INDUSTRIA, PMI E ARTIGIANATO</t>
  </si>
  <si>
    <t>COMMERCIO - RETI DISTRIBUTIVE - TUTELA DEI CONSUMATORI</t>
  </si>
  <si>
    <t>RETI E ALTRI SERVIZI DI PUBBLICA UTILITA'</t>
  </si>
  <si>
    <t>ENERGIA E DIVERSIFICAZIONE DELLE FONTI ENERGETICHE</t>
  </si>
  <si>
    <t>FONTI ENERGETICHE</t>
  </si>
  <si>
    <t>FONDI E ACCANTONAMENTI</t>
  </si>
  <si>
    <t>FONDO DI RISERVA</t>
  </si>
  <si>
    <t>FONDO CREDITI DI DUBBIA ESIGIBILITA'</t>
  </si>
  <si>
    <t>ALTRI FONDI</t>
  </si>
  <si>
    <t>Le spese risultanti dal Bilancio di previsione  sono comprensive del Fondo Pluriennale Vincolato (FPV), mentre quelle relative ai consuntivi sono al netto del FPV.</t>
  </si>
  <si>
    <t>SPESE CORRENTI PER MACROAGGREGATO</t>
  </si>
  <si>
    <t>1- Redditi da lavoro dipendente</t>
  </si>
  <si>
    <t>2 - Imposte e tasse a carico dell'Ente</t>
  </si>
  <si>
    <t>3 - Acquisto di beni e servizi</t>
  </si>
  <si>
    <t>4 - Trasferimenti correnti</t>
  </si>
  <si>
    <t>7 - Interessi passivi</t>
  </si>
  <si>
    <t>9 - Rimborsi e poste correttive delle entrate</t>
  </si>
  <si>
    <t>10 - Altre spese correnti</t>
  </si>
  <si>
    <t>Totale</t>
  </si>
  <si>
    <t>SPESE IN CONTO CAPITALE PER MISSIONI</t>
  </si>
  <si>
    <t>5 - tutela e valorizzazione dei beni e attività culturali</t>
  </si>
  <si>
    <t>Le spese risultanti dal Bilancio di previsione  sono comprensive del Fondo Pluriennale Vincolato (FPV), mentre quelle relative ai consuntivi  sono al netto del FPV.</t>
  </si>
  <si>
    <t>TOTALE SPESE</t>
  </si>
  <si>
    <t>Impegni</t>
  </si>
  <si>
    <t>FPV</t>
  </si>
  <si>
    <t>% sul totale</t>
  </si>
  <si>
    <t>1- Spese correnti</t>
  </si>
  <si>
    <t>2 - Spese in conto capitale</t>
  </si>
  <si>
    <t>3 - Spese per incremento attività finanziarie</t>
  </si>
  <si>
    <t>4 - Rimborso prestiti</t>
  </si>
  <si>
    <t>5 - Chiusura anticipazioni da istituto tesoriere/cassiere</t>
  </si>
  <si>
    <t>7 - Spese per conto terzi e partite di giro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</si>
</sst>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\.MM\.SS"/>
    <numFmt numFmtId="166" formatCode="_-* #,##0.00_-;\-* #,##0.00_-;_-* \-??_-;_-@_-"/>
    <numFmt numFmtId="167" formatCode="0%"/>
    <numFmt numFmtId="168" formatCode="#,##0.00"/>
    <numFmt numFmtId="169" formatCode="0.00%"/>
    <numFmt numFmtId="170" formatCode="#,##0.0"/>
    <numFmt numFmtId="171" formatCode="0.0%"/>
    <numFmt numFmtId="172" formatCode="0.000%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Tahoma"/>
      <family val="2"/>
    </font>
    <font>
      <b/>
      <sz val="18"/>
      <color indexed="8"/>
      <name val="Verdana"/>
      <family val="2"/>
    </font>
    <font>
      <sz val="11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18"/>
      <name val="Verdana"/>
      <family val="2"/>
    </font>
    <font>
      <sz val="14"/>
      <color indexed="8"/>
      <name val="Verdana"/>
      <family val="2"/>
    </font>
    <font>
      <b/>
      <sz val="14"/>
      <color indexed="8"/>
      <name val="Verdana"/>
      <family val="2"/>
    </font>
    <font>
      <sz val="18"/>
      <color indexed="8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sz val="12"/>
      <color indexed="8"/>
      <name val="Tahom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sz val="11"/>
      <name val="Tahoma"/>
      <family val="2"/>
    </font>
    <font>
      <b/>
      <sz val="12"/>
      <color indexed="8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7" fontId="0" fillId="0" borderId="0" applyFill="0" applyBorder="0" applyAlignment="0" applyProtection="0"/>
    <xf numFmtId="167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right" vertical="center"/>
    </xf>
    <xf numFmtId="166" fontId="6" fillId="2" borderId="2" xfId="15" applyFont="1" applyFill="1" applyBorder="1" applyAlignment="1" applyProtection="1">
      <alignment horizontal="center" vertical="center" wrapText="1"/>
      <protection/>
    </xf>
    <xf numFmtId="164" fontId="7" fillId="0" borderId="0" xfId="0" applyFont="1" applyAlignment="1">
      <alignment vertical="center" wrapText="1"/>
    </xf>
    <xf numFmtId="168" fontId="8" fillId="0" borderId="0" xfId="0" applyNumberFormat="1" applyFont="1" applyAlignment="1">
      <alignment vertical="center" wrapText="1"/>
    </xf>
    <xf numFmtId="168" fontId="8" fillId="0" borderId="0" xfId="0" applyNumberFormat="1" applyFont="1" applyFill="1" applyAlignment="1">
      <alignment vertical="center" wrapText="1"/>
    </xf>
    <xf numFmtId="164" fontId="3" fillId="0" borderId="0" xfId="0" applyFont="1" applyFill="1" applyAlignment="1">
      <alignment vertical="center"/>
    </xf>
    <xf numFmtId="168" fontId="8" fillId="3" borderId="0" xfId="0" applyNumberFormat="1" applyFont="1" applyFill="1" applyAlignment="1">
      <alignment vertical="center" wrapText="1"/>
    </xf>
    <xf numFmtId="164" fontId="4" fillId="4" borderId="2" xfId="0" applyFont="1" applyFill="1" applyBorder="1" applyAlignment="1">
      <alignment horizontal="center" vertical="center" wrapText="1"/>
    </xf>
    <xf numFmtId="168" fontId="9" fillId="4" borderId="2" xfId="15" applyNumberFormat="1" applyFont="1" applyFill="1" applyBorder="1" applyAlignment="1" applyProtection="1">
      <alignment horizontal="right" vertical="center" wrapText="1"/>
      <protection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 vertical="center"/>
    </xf>
    <xf numFmtId="164" fontId="12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6" fontId="14" fillId="2" borderId="2" xfId="15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>
      <alignment horizontal="left" vertical="center"/>
    </xf>
    <xf numFmtId="168" fontId="4" fillId="0" borderId="2" xfId="0" applyNumberFormat="1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15" fillId="0" borderId="0" xfId="0" applyFont="1" applyAlignment="1">
      <alignment horizontal="left" vertical="center"/>
    </xf>
    <xf numFmtId="168" fontId="15" fillId="0" borderId="0" xfId="0" applyNumberFormat="1" applyFont="1" applyAlignment="1">
      <alignment vertical="center"/>
    </xf>
    <xf numFmtId="168" fontId="16" fillId="0" borderId="0" xfId="0" applyNumberFormat="1" applyFont="1" applyAlignment="1">
      <alignment vertical="center"/>
    </xf>
    <xf numFmtId="168" fontId="16" fillId="0" borderId="0" xfId="0" applyNumberFormat="1" applyFont="1" applyFill="1" applyAlignment="1">
      <alignment vertical="center"/>
    </xf>
    <xf numFmtId="168" fontId="15" fillId="0" borderId="0" xfId="0" applyNumberFormat="1" applyFont="1" applyFill="1" applyAlignment="1">
      <alignment vertical="center"/>
    </xf>
    <xf numFmtId="168" fontId="4" fillId="0" borderId="2" xfId="0" applyNumberFormat="1" applyFont="1" applyBorder="1" applyAlignment="1">
      <alignment vertical="center"/>
    </xf>
    <xf numFmtId="168" fontId="17" fillId="0" borderId="2" xfId="0" applyNumberFormat="1" applyFont="1" applyBorder="1" applyAlignment="1">
      <alignment vertical="center"/>
    </xf>
    <xf numFmtId="168" fontId="17" fillId="0" borderId="2" xfId="0" applyNumberFormat="1" applyFont="1" applyFill="1" applyBorder="1" applyAlignment="1">
      <alignment vertical="center"/>
    </xf>
    <xf numFmtId="164" fontId="4" fillId="0" borderId="0" xfId="0" applyFont="1" applyBorder="1" applyAlignment="1">
      <alignment horizontal="left" vertical="center"/>
    </xf>
    <xf numFmtId="168" fontId="16" fillId="0" borderId="0" xfId="0" applyNumberFormat="1" applyFont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164" fontId="15" fillId="0" borderId="0" xfId="0" applyFont="1" applyFill="1" applyAlignment="1">
      <alignment horizontal="left" vertical="center"/>
    </xf>
    <xf numFmtId="164" fontId="6" fillId="5" borderId="2" xfId="0" applyFont="1" applyFill="1" applyBorder="1" applyAlignment="1">
      <alignment vertical="center"/>
    </xf>
    <xf numFmtId="168" fontId="4" fillId="5" borderId="2" xfId="0" applyNumberFormat="1" applyFont="1" applyFill="1" applyBorder="1" applyAlignment="1">
      <alignment vertical="center"/>
    </xf>
    <xf numFmtId="168" fontId="5" fillId="0" borderId="0" xfId="0" applyNumberFormat="1" applyFont="1" applyAlignment="1">
      <alignment vertical="center"/>
    </xf>
    <xf numFmtId="168" fontId="5" fillId="0" borderId="0" xfId="0" applyNumberFormat="1" applyFont="1" applyFill="1" applyAlignment="1">
      <alignment vertical="center"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Font="1" applyAlignment="1">
      <alignment horizontal="left" vertical="center" wrapText="1"/>
    </xf>
    <xf numFmtId="164" fontId="19" fillId="0" borderId="0" xfId="0" applyFont="1" applyAlignment="1">
      <alignment vertical="center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Alignment="1">
      <alignment vertical="center"/>
    </xf>
    <xf numFmtId="169" fontId="1" fillId="0" borderId="0" xfId="19" applyNumberFormat="1" applyFont="1" applyFill="1" applyBorder="1" applyAlignment="1" applyProtection="1">
      <alignment vertical="center"/>
      <protection/>
    </xf>
    <xf numFmtId="164" fontId="4" fillId="4" borderId="2" xfId="0" applyFont="1" applyFill="1" applyBorder="1" applyAlignment="1">
      <alignment horizontal="right" vertical="center" wrapText="1"/>
    </xf>
    <xf numFmtId="164" fontId="0" fillId="0" borderId="0" xfId="0" applyFill="1" applyAlignment="1">
      <alignment vertical="center"/>
    </xf>
    <xf numFmtId="164" fontId="21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 wrapText="1"/>
    </xf>
    <xf numFmtId="170" fontId="8" fillId="0" borderId="0" xfId="0" applyNumberFormat="1" applyFont="1" applyFill="1" applyAlignment="1">
      <alignment vertical="center" wrapText="1"/>
    </xf>
    <xf numFmtId="164" fontId="7" fillId="0" borderId="0" xfId="0" applyFont="1" applyFill="1" applyAlignment="1">
      <alignment vertical="center" wrapText="1"/>
    </xf>
    <xf numFmtId="164" fontId="5" fillId="0" borderId="0" xfId="0" applyFont="1" applyBorder="1" applyAlignment="1">
      <alignment horizontal="right" vertical="center"/>
    </xf>
    <xf numFmtId="166" fontId="6" fillId="2" borderId="3" xfId="15" applyFont="1" applyFill="1" applyBorder="1" applyAlignment="1" applyProtection="1">
      <alignment horizontal="center" vertical="center" wrapText="1"/>
      <protection/>
    </xf>
    <xf numFmtId="166" fontId="6" fillId="2" borderId="0" xfId="15" applyFont="1" applyFill="1" applyBorder="1" applyAlignment="1" applyProtection="1">
      <alignment horizontal="center" vertical="center" wrapText="1"/>
      <protection/>
    </xf>
    <xf numFmtId="166" fontId="22" fillId="2" borderId="4" xfId="15" applyFont="1" applyFill="1" applyBorder="1" applyAlignment="1" applyProtection="1">
      <alignment horizontal="center" vertical="center" wrapText="1"/>
      <protection/>
    </xf>
    <xf numFmtId="166" fontId="22" fillId="2" borderId="0" xfId="15" applyFont="1" applyFill="1" applyBorder="1" applyAlignment="1" applyProtection="1">
      <alignment horizontal="center" vertical="center" wrapText="1"/>
      <protection/>
    </xf>
    <xf numFmtId="166" fontId="22" fillId="2" borderId="5" xfId="15" applyFont="1" applyFill="1" applyBorder="1" applyAlignment="1" applyProtection="1">
      <alignment horizontal="center" vertical="center" wrapText="1"/>
      <protection/>
    </xf>
    <xf numFmtId="168" fontId="8" fillId="0" borderId="4" xfId="0" applyNumberFormat="1" applyFont="1" applyBorder="1" applyAlignment="1">
      <alignment vertical="center" wrapText="1"/>
    </xf>
    <xf numFmtId="168" fontId="8" fillId="0" borderId="4" xfId="0" applyNumberFormat="1" applyFont="1" applyFill="1" applyBorder="1" applyAlignment="1">
      <alignment vertical="center" wrapText="1"/>
    </xf>
    <xf numFmtId="171" fontId="8" fillId="0" borderId="5" xfId="19" applyNumberFormat="1" applyFont="1" applyFill="1" applyBorder="1" applyAlignment="1" applyProtection="1">
      <alignment vertical="center" wrapText="1"/>
      <protection/>
    </xf>
    <xf numFmtId="169" fontId="8" fillId="0" borderId="0" xfId="19" applyNumberFormat="1" applyFont="1" applyFill="1" applyBorder="1" applyAlignment="1" applyProtection="1">
      <alignment vertical="center" wrapText="1"/>
      <protection/>
    </xf>
    <xf numFmtId="172" fontId="8" fillId="0" borderId="0" xfId="19" applyNumberFormat="1" applyFont="1" applyFill="1" applyBorder="1" applyAlignment="1" applyProtection="1">
      <alignment vertical="center" wrapText="1"/>
      <protection/>
    </xf>
    <xf numFmtId="166" fontId="1" fillId="0" borderId="0" xfId="15" applyFont="1" applyFill="1" applyBorder="1" applyAlignment="1" applyProtection="1">
      <alignment vertical="center"/>
      <protection/>
    </xf>
    <xf numFmtId="164" fontId="4" fillId="6" borderId="2" xfId="0" applyFont="1" applyFill="1" applyBorder="1" applyAlignment="1">
      <alignment horizontal="right" vertical="center" wrapText="1"/>
    </xf>
    <xf numFmtId="168" fontId="9" fillId="6" borderId="6" xfId="15" applyNumberFormat="1" applyFont="1" applyFill="1" applyBorder="1" applyAlignment="1" applyProtection="1">
      <alignment horizontal="right" vertical="center" wrapText="1"/>
      <protection/>
    </xf>
    <xf numFmtId="171" fontId="9" fillId="6" borderId="7" xfId="19" applyNumberFormat="1" applyFont="1" applyFill="1" applyBorder="1" applyAlignment="1" applyProtection="1">
      <alignment horizontal="right" vertical="center" wrapText="1"/>
      <protection/>
    </xf>
    <xf numFmtId="169" fontId="0" fillId="0" borderId="0" xfId="0" applyNumberFormat="1" applyFill="1" applyAlignment="1">
      <alignment vertic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 2" xfId="21"/>
    <cellStyle name="Migliaia 2 2" xfId="22"/>
    <cellStyle name="Migliaia 3" xfId="23"/>
    <cellStyle name="Migliaia 6" xfId="24"/>
    <cellStyle name="Normale 11" xfId="25"/>
    <cellStyle name="Normale 2" xfId="26"/>
    <cellStyle name="Normale 3" xfId="27"/>
    <cellStyle name="Normale 4" xfId="28"/>
    <cellStyle name="Normale 4 2" xfId="29"/>
    <cellStyle name="Percentuale 2" xfId="30"/>
    <cellStyle name="Percentuale 3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20060"/>
      <rgbColor rgb="00808000"/>
      <rgbColor rgb="00800080"/>
      <rgbColor rgb="00008080"/>
      <rgbColor rgb="00B9CDE5"/>
      <rgbColor rgb="00878787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4BACC6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Spese correnti per missione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'Spese correnti per Missioni'!$C$4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'Spese correnti per Missioni'!$B$5:$B$23</c:f>
              <c:strCache/>
            </c:strRef>
          </c:cat>
          <c:val>
            <c:numRef>
              <c:f>'Spese correnti per Missioni'!$C$5:$C$23</c:f>
              <c:numCache/>
            </c:numRef>
          </c:val>
        </c:ser>
        <c:ser>
          <c:idx val="1"/>
          <c:order val="1"/>
          <c:tx>
            <c:strRef>
              <c:f>'Spese correnti per Missioni'!$D$4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'Spese correnti per Missioni'!$B$5:$B$23</c:f>
              <c:strCache/>
            </c:strRef>
          </c:cat>
          <c:val>
            <c:numRef>
              <c:f>'Spese correnti per Missioni'!$D$5:$D$23</c:f>
              <c:numCache/>
            </c:numRef>
          </c:val>
        </c:ser>
        <c:ser>
          <c:idx val="2"/>
          <c:order val="2"/>
          <c:tx>
            <c:strRef>
              <c:f>'Spese correnti per Missioni'!$E$4</c:f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'Spese correnti per Missioni'!$B$5:$B$23</c:f>
              <c:strCache/>
            </c:strRef>
          </c:cat>
          <c:val>
            <c:numRef>
              <c:f>'Spese correnti per Missioni'!$E$5:$E$23</c:f>
              <c:numCache/>
            </c:numRef>
          </c:val>
        </c:ser>
        <c:axId val="5243824"/>
        <c:axId val="47194417"/>
      </c:barChart>
      <c:dateAx>
        <c:axId val="5243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94417"/>
        <c:crossesAt val="0"/>
        <c:auto val="0"/>
        <c:noMultiLvlLbl val="0"/>
      </c:dateAx>
      <c:valAx>
        <c:axId val="47194417"/>
        <c:scaling>
          <c:orientation val="minMax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4382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27</xdr:row>
      <xdr:rowOff>142875</xdr:rowOff>
    </xdr:from>
    <xdr:to>
      <xdr:col>5</xdr:col>
      <xdr:colOff>47625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1114425" y="4724400"/>
        <a:ext cx="113633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76.8515625" style="1" customWidth="1"/>
    <col min="3" max="4" width="31.140625" style="1" customWidth="1"/>
    <col min="5" max="5" width="32.140625" style="1" customWidth="1"/>
    <col min="6" max="6" width="9.140625" style="1" customWidth="1"/>
    <col min="7" max="7" width="15.7109375" style="1" customWidth="1"/>
    <col min="8" max="8" width="18.00390625" style="1" customWidth="1"/>
    <col min="9" max="9" width="19.8515625" style="1" customWidth="1"/>
    <col min="10" max="16384" width="9.140625" style="1" customWidth="1"/>
  </cols>
  <sheetData>
    <row r="1" spans="2:5" ht="12.75">
      <c r="B1" s="2" t="s">
        <v>0</v>
      </c>
      <c r="C1" s="2"/>
      <c r="D1" s="2"/>
      <c r="E1" s="2"/>
    </row>
    <row r="2" spans="2:5" ht="12.75">
      <c r="B2" s="2"/>
      <c r="C2" s="2"/>
      <c r="D2" s="2"/>
      <c r="E2" s="2"/>
    </row>
    <row r="3" spans="2:5" ht="15" customHeight="1">
      <c r="B3" s="3"/>
      <c r="C3" s="3"/>
      <c r="D3" s="3"/>
      <c r="E3" s="3"/>
    </row>
    <row r="4" spans="2:5" ht="12.75">
      <c r="B4" s="4"/>
      <c r="C4" s="4" t="s">
        <v>1</v>
      </c>
      <c r="D4" s="4" t="s">
        <v>2</v>
      </c>
      <c r="E4" s="4" t="s">
        <v>3</v>
      </c>
    </row>
    <row r="5" spans="2:6" ht="12.75">
      <c r="B5" s="5" t="s">
        <v>4</v>
      </c>
      <c r="C5" s="6">
        <v>38339820.68</v>
      </c>
      <c r="D5" s="7">
        <v>41765226.77</v>
      </c>
      <c r="E5" s="7">
        <v>41501042.37</v>
      </c>
      <c r="F5" s="8"/>
    </row>
    <row r="6" spans="2:6" ht="12.75">
      <c r="B6" s="5" t="s">
        <v>5</v>
      </c>
      <c r="C6" s="6">
        <v>146662.41</v>
      </c>
      <c r="D6" s="7">
        <v>145339.32</v>
      </c>
      <c r="E6" s="7">
        <v>7582.26</v>
      </c>
      <c r="F6" s="8"/>
    </row>
    <row r="7" spans="2:6" ht="12.75">
      <c r="B7" s="5" t="s">
        <v>6</v>
      </c>
      <c r="C7" s="9">
        <v>10813022.44</v>
      </c>
      <c r="D7" s="7">
        <v>11074273.83</v>
      </c>
      <c r="E7" s="7">
        <v>14013261.14</v>
      </c>
      <c r="F7" s="8"/>
    </row>
    <row r="8" spans="2:6" ht="12.75">
      <c r="B8" s="5" t="s">
        <v>7</v>
      </c>
      <c r="C8" s="6">
        <v>6408016.89</v>
      </c>
      <c r="D8" s="7">
        <v>5263772.11</v>
      </c>
      <c r="E8" s="7">
        <v>7249050.77</v>
      </c>
      <c r="F8" s="8"/>
    </row>
    <row r="9" spans="2:6" ht="12.75">
      <c r="B9" s="5" t="s">
        <v>8</v>
      </c>
      <c r="C9" s="6">
        <v>3649270.12</v>
      </c>
      <c r="D9" s="7">
        <v>4722118.17</v>
      </c>
      <c r="E9" s="7">
        <v>6272377.92</v>
      </c>
      <c r="F9" s="8"/>
    </row>
    <row r="10" spans="2:6" ht="12.75">
      <c r="B10" s="5" t="s">
        <v>9</v>
      </c>
      <c r="C10" s="6">
        <v>3155949.47</v>
      </c>
      <c r="D10" s="7">
        <v>3709371.48</v>
      </c>
      <c r="E10" s="7">
        <v>4243960.28</v>
      </c>
      <c r="F10" s="8"/>
    </row>
    <row r="11" spans="2:6" ht="12.75">
      <c r="B11" s="5" t="s">
        <v>10</v>
      </c>
      <c r="C11" s="6">
        <v>1876380.76</v>
      </c>
      <c r="D11" s="7">
        <v>1842880.26</v>
      </c>
      <c r="E11" s="7">
        <v>3278345.3</v>
      </c>
      <c r="F11" s="8"/>
    </row>
    <row r="12" spans="2:6" ht="12.75">
      <c r="B12" s="5" t="s">
        <v>11</v>
      </c>
      <c r="C12" s="6">
        <v>1762624.59</v>
      </c>
      <c r="D12" s="7">
        <v>1331227.86</v>
      </c>
      <c r="E12" s="7">
        <v>1535066.86</v>
      </c>
      <c r="F12" s="8"/>
    </row>
    <row r="13" spans="2:6" ht="25.5" customHeight="1">
      <c r="B13" s="5" t="s">
        <v>12</v>
      </c>
      <c r="C13" s="6">
        <v>44958550.39</v>
      </c>
      <c r="D13" s="7">
        <v>42729290.02</v>
      </c>
      <c r="E13" s="7">
        <v>46253756.78</v>
      </c>
      <c r="F13" s="8"/>
    </row>
    <row r="14" spans="2:6" ht="12.75">
      <c r="B14" s="5" t="s">
        <v>13</v>
      </c>
      <c r="C14" s="6">
        <v>13123435.36</v>
      </c>
      <c r="D14" s="7">
        <v>11944969.88</v>
      </c>
      <c r="E14" s="7">
        <v>13686713.2</v>
      </c>
      <c r="F14" s="8"/>
    </row>
    <row r="15" spans="2:6" ht="12.75">
      <c r="B15" s="5" t="s">
        <v>14</v>
      </c>
      <c r="C15" s="6">
        <v>467127.36</v>
      </c>
      <c r="D15" s="7">
        <v>418337.19</v>
      </c>
      <c r="E15" s="7">
        <v>930900</v>
      </c>
      <c r="F15" s="8"/>
    </row>
    <row r="16" spans="2:6" ht="12.75">
      <c r="B16" s="5" t="s">
        <v>15</v>
      </c>
      <c r="C16" s="7">
        <v>39663234.28</v>
      </c>
      <c r="D16" s="7">
        <v>37549018.45</v>
      </c>
      <c r="E16" s="7">
        <v>41174148.94</v>
      </c>
      <c r="F16" s="8"/>
    </row>
    <row r="17" spans="2:6" ht="12.75">
      <c r="B17" s="5" t="s">
        <v>16</v>
      </c>
      <c r="C17" s="9">
        <v>0</v>
      </c>
      <c r="D17" s="7">
        <v>0</v>
      </c>
      <c r="E17" s="7">
        <v>0</v>
      </c>
      <c r="F17" s="8"/>
    </row>
    <row r="18" spans="2:6" ht="12.75">
      <c r="B18" s="5" t="s">
        <v>17</v>
      </c>
      <c r="C18" s="6">
        <v>2674504.48</v>
      </c>
      <c r="D18" s="7">
        <v>2210502.59</v>
      </c>
      <c r="E18" s="7">
        <v>2640111.27</v>
      </c>
      <c r="F18" s="8"/>
    </row>
    <row r="19" spans="2:6" ht="12.75">
      <c r="B19" s="5" t="s">
        <v>18</v>
      </c>
      <c r="C19" s="7">
        <v>0</v>
      </c>
      <c r="D19" s="7">
        <v>0</v>
      </c>
      <c r="E19" s="7">
        <v>0</v>
      </c>
      <c r="F19" s="8"/>
    </row>
    <row r="20" spans="2:6" ht="12.75">
      <c r="B20" s="5" t="s">
        <v>19</v>
      </c>
      <c r="C20" s="6">
        <v>0</v>
      </c>
      <c r="D20" s="6">
        <v>0</v>
      </c>
      <c r="E20" s="6">
        <v>0</v>
      </c>
      <c r="F20" s="8"/>
    </row>
    <row r="21" spans="2:6" ht="12.75">
      <c r="B21" s="5" t="s">
        <v>20</v>
      </c>
      <c r="C21" s="6">
        <v>0</v>
      </c>
      <c r="D21" s="6">
        <v>0</v>
      </c>
      <c r="E21" s="6">
        <v>0</v>
      </c>
      <c r="F21" s="8"/>
    </row>
    <row r="22" spans="2:10" ht="12.75">
      <c r="B22" s="5" t="s">
        <v>21</v>
      </c>
      <c r="C22" s="6">
        <v>0</v>
      </c>
      <c r="D22" s="6">
        <v>0</v>
      </c>
      <c r="E22" s="6">
        <v>0</v>
      </c>
      <c r="F22" s="8"/>
      <c r="J22" s="1" t="s">
        <v>22</v>
      </c>
    </row>
    <row r="23" spans="2:6" ht="12.75">
      <c r="B23" s="5" t="s">
        <v>23</v>
      </c>
      <c r="C23" s="6">
        <v>0</v>
      </c>
      <c r="D23" s="6">
        <v>0</v>
      </c>
      <c r="E23" s="6">
        <v>27984410.92</v>
      </c>
      <c r="F23" s="8"/>
    </row>
    <row r="24" spans="2:6" ht="12.75">
      <c r="B24" s="10" t="s">
        <v>24</v>
      </c>
      <c r="C24" s="11">
        <f>SUM(C5:C23)</f>
        <v>167038599.23</v>
      </c>
      <c r="D24" s="11">
        <f>SUM(D5:D23)</f>
        <v>164706327.93</v>
      </c>
      <c r="E24" s="11">
        <f>SUM(E5:E23)</f>
        <v>210770728.01</v>
      </c>
      <c r="F24" s="8"/>
    </row>
    <row r="25" spans="3:5" ht="12.75">
      <c r="C25" s="8"/>
      <c r="D25" s="8"/>
      <c r="E25" s="8"/>
    </row>
    <row r="26" spans="3:5" ht="12.75">
      <c r="C26" s="8"/>
      <c r="D26" s="8"/>
      <c r="E26" s="8"/>
    </row>
    <row r="27" spans="2:5" ht="14.25" customHeight="1">
      <c r="B27" s="12" t="s">
        <v>25</v>
      </c>
      <c r="C27" s="12"/>
      <c r="D27" s="12"/>
      <c r="E27" s="12"/>
    </row>
  </sheetData>
  <sheetProtection selectLockedCells="1" selectUnlockedCells="1"/>
  <mergeCells count="3">
    <mergeCell ref="B1:E2"/>
    <mergeCell ref="B3:E3"/>
    <mergeCell ref="B27:E2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421875" style="13" customWidth="1"/>
    <col min="2" max="2" width="30.8515625" style="13" customWidth="1"/>
    <col min="3" max="3" width="165.421875" style="13" customWidth="1"/>
    <col min="4" max="4" width="33.00390625" style="13" customWidth="1"/>
    <col min="5" max="5" width="35.140625" style="13" customWidth="1"/>
    <col min="6" max="6" width="36.28125" style="13" customWidth="1"/>
    <col min="7" max="16384" width="9.140625" style="13" customWidth="1"/>
  </cols>
  <sheetData>
    <row r="1" spans="2:6" ht="59.25" customHeight="1">
      <c r="B1" s="14" t="s">
        <v>26</v>
      </c>
      <c r="C1" s="14"/>
      <c r="D1" s="14"/>
      <c r="E1" s="14"/>
      <c r="F1" s="14"/>
    </row>
    <row r="3" ht="12.75">
      <c r="F3" s="15"/>
    </row>
    <row r="4" spans="2:6" s="16" customFormat="1" ht="12.75">
      <c r="B4" s="17" t="s">
        <v>27</v>
      </c>
      <c r="C4" s="17" t="s">
        <v>28</v>
      </c>
      <c r="D4" s="17" t="s">
        <v>1</v>
      </c>
      <c r="E4" s="17" t="s">
        <v>2</v>
      </c>
      <c r="F4" s="17" t="s">
        <v>3</v>
      </c>
    </row>
    <row r="5" spans="2:7" ht="12.75">
      <c r="B5" s="18" t="s">
        <v>29</v>
      </c>
      <c r="C5" s="18"/>
      <c r="D5" s="19">
        <f>SUM(D6:D15)</f>
        <v>38339820.68</v>
      </c>
      <c r="E5" s="19">
        <f>SUM(E6:E15)</f>
        <v>41765226.769999996</v>
      </c>
      <c r="F5" s="19">
        <f>SUM(F6:F15)</f>
        <v>41501042.37</v>
      </c>
      <c r="G5" s="20"/>
    </row>
    <row r="6" spans="2:7" ht="12.75">
      <c r="B6" s="21"/>
      <c r="C6" s="21" t="s">
        <v>30</v>
      </c>
      <c r="D6" s="22">
        <v>3465404.72</v>
      </c>
      <c r="E6" s="22">
        <v>3358660.91</v>
      </c>
      <c r="F6" s="22">
        <v>3807486.71</v>
      </c>
      <c r="G6" s="20"/>
    </row>
    <row r="7" spans="2:7" ht="12.75">
      <c r="B7" s="21"/>
      <c r="C7" s="21" t="s">
        <v>31</v>
      </c>
      <c r="D7" s="23">
        <v>9271756.74</v>
      </c>
      <c r="E7" s="24">
        <v>8229017.56</v>
      </c>
      <c r="F7" s="24">
        <v>8622570.86</v>
      </c>
      <c r="G7" s="20"/>
    </row>
    <row r="8" spans="2:7" ht="12.75">
      <c r="B8" s="21"/>
      <c r="C8" s="21" t="s">
        <v>32</v>
      </c>
      <c r="D8" s="22">
        <v>6230703.51</v>
      </c>
      <c r="E8" s="25">
        <v>6732692.43</v>
      </c>
      <c r="F8" s="25">
        <v>5926866.57</v>
      </c>
      <c r="G8" s="20"/>
    </row>
    <row r="9" spans="2:7" ht="12.75">
      <c r="B9" s="21"/>
      <c r="C9" s="21" t="s">
        <v>33</v>
      </c>
      <c r="D9" s="22">
        <v>3030641.86</v>
      </c>
      <c r="E9" s="25">
        <v>2893306.32</v>
      </c>
      <c r="F9" s="25">
        <v>3259202.34</v>
      </c>
      <c r="G9" s="20"/>
    </row>
    <row r="10" spans="2:7" ht="12.75">
      <c r="B10" s="21"/>
      <c r="C10" s="21" t="s">
        <v>34</v>
      </c>
      <c r="D10" s="22">
        <v>3226559.52</v>
      </c>
      <c r="E10" s="25">
        <v>3883190.25</v>
      </c>
      <c r="F10" s="25">
        <v>4264629.98</v>
      </c>
      <c r="G10" s="20"/>
    </row>
    <row r="11" spans="2:7" ht="12.75">
      <c r="B11" s="21"/>
      <c r="C11" s="21" t="s">
        <v>35</v>
      </c>
      <c r="D11" s="22">
        <v>806479.8</v>
      </c>
      <c r="E11" s="25">
        <v>684361.92</v>
      </c>
      <c r="F11" s="24">
        <v>1152854.5</v>
      </c>
      <c r="G11" s="20"/>
    </row>
    <row r="12" spans="2:7" ht="12.75">
      <c r="B12" s="21"/>
      <c r="C12" s="21" t="s">
        <v>36</v>
      </c>
      <c r="D12" s="22">
        <v>2714752.69</v>
      </c>
      <c r="E12" s="25">
        <v>2292848.91</v>
      </c>
      <c r="F12" s="25">
        <v>2662624.95</v>
      </c>
      <c r="G12" s="20"/>
    </row>
    <row r="13" spans="2:7" ht="12.75">
      <c r="B13" s="21"/>
      <c r="C13" s="21" t="s">
        <v>37</v>
      </c>
      <c r="D13" s="22">
        <v>573693.46</v>
      </c>
      <c r="E13" s="25">
        <v>544617.62</v>
      </c>
      <c r="F13" s="25">
        <v>1048456.05</v>
      </c>
      <c r="G13" s="20"/>
    </row>
    <row r="14" spans="2:7" ht="12.75">
      <c r="B14" s="21"/>
      <c r="C14" s="21" t="s">
        <v>38</v>
      </c>
      <c r="D14" s="22">
        <v>1465094.81</v>
      </c>
      <c r="E14" s="25">
        <v>1449024.34</v>
      </c>
      <c r="F14" s="25">
        <v>1616142.2</v>
      </c>
      <c r="G14" s="20"/>
    </row>
    <row r="15" spans="2:7" ht="12.75">
      <c r="B15" s="21"/>
      <c r="C15" s="21" t="s">
        <v>39</v>
      </c>
      <c r="D15" s="23">
        <v>7554733.57</v>
      </c>
      <c r="E15" s="24">
        <v>11697506.51</v>
      </c>
      <c r="F15" s="24">
        <v>9140208.21</v>
      </c>
      <c r="G15" s="20"/>
    </row>
    <row r="16" spans="2:7" ht="12.75">
      <c r="B16" s="18" t="s">
        <v>40</v>
      </c>
      <c r="C16" s="18"/>
      <c r="D16" s="26">
        <f>D17</f>
        <v>146662.41</v>
      </c>
      <c r="E16" s="19">
        <f>E17</f>
        <v>145339.32</v>
      </c>
      <c r="F16" s="19">
        <f>F17</f>
        <v>7582.26</v>
      </c>
      <c r="G16" s="20"/>
    </row>
    <row r="17" spans="2:7" ht="12.75">
      <c r="B17" s="21"/>
      <c r="C17" s="21" t="s">
        <v>41</v>
      </c>
      <c r="D17" s="23">
        <v>146662.41</v>
      </c>
      <c r="E17" s="24">
        <v>145339.32</v>
      </c>
      <c r="F17" s="24">
        <v>7582.26</v>
      </c>
      <c r="G17" s="20"/>
    </row>
    <row r="18" spans="2:7" ht="12.75">
      <c r="B18" s="18" t="s">
        <v>42</v>
      </c>
      <c r="C18" s="18"/>
      <c r="D18" s="27">
        <f>SUM(D19:D20)</f>
        <v>10813022.44</v>
      </c>
      <c r="E18" s="28">
        <f>SUM(E19:E20)</f>
        <v>11074273.83</v>
      </c>
      <c r="F18" s="28">
        <f>SUM(F19:F20)</f>
        <v>14013261.14</v>
      </c>
      <c r="G18" s="20"/>
    </row>
    <row r="19" spans="2:7" ht="12.75">
      <c r="B19" s="21"/>
      <c r="C19" s="21" t="s">
        <v>43</v>
      </c>
      <c r="D19" s="22">
        <v>10813022.44</v>
      </c>
      <c r="E19" s="25">
        <v>11074273.83</v>
      </c>
      <c r="F19" s="25">
        <v>14013261.14</v>
      </c>
      <c r="G19" s="20"/>
    </row>
    <row r="20" spans="2:7" ht="12.75">
      <c r="B20" s="21"/>
      <c r="C20" s="21" t="s">
        <v>44</v>
      </c>
      <c r="D20" s="23"/>
      <c r="E20" s="24"/>
      <c r="F20" s="24"/>
      <c r="G20" s="20"/>
    </row>
    <row r="21" spans="2:7" ht="12.75">
      <c r="B21" s="18" t="s">
        <v>45</v>
      </c>
      <c r="C21" s="18"/>
      <c r="D21" s="28">
        <f>SUM(D22:D26)</f>
        <v>6408016.889999999</v>
      </c>
      <c r="E21" s="28">
        <f>SUM(E22:E26)</f>
        <v>5263772.11</v>
      </c>
      <c r="F21" s="28">
        <f>SUM(F22:F26)</f>
        <v>7249050.7700000005</v>
      </c>
      <c r="G21" s="20"/>
    </row>
    <row r="22" spans="2:7" ht="12.75">
      <c r="B22" s="21"/>
      <c r="C22" s="21" t="s">
        <v>46</v>
      </c>
      <c r="D22" s="25">
        <v>2115234.57</v>
      </c>
      <c r="E22" s="25">
        <v>1523112.22</v>
      </c>
      <c r="F22" s="25">
        <v>1929442.58</v>
      </c>
      <c r="G22" s="20"/>
    </row>
    <row r="23" spans="2:7" ht="12.75">
      <c r="B23" s="21"/>
      <c r="C23" s="21" t="s">
        <v>47</v>
      </c>
      <c r="D23" s="22">
        <v>2363310.83</v>
      </c>
      <c r="E23" s="25">
        <v>2376117.1</v>
      </c>
      <c r="F23" s="25">
        <v>2356264.7</v>
      </c>
      <c r="G23" s="20"/>
    </row>
    <row r="24" spans="2:7" ht="12.75">
      <c r="B24" s="21"/>
      <c r="C24" s="21" t="s">
        <v>48</v>
      </c>
      <c r="D24" s="23">
        <v>40000</v>
      </c>
      <c r="E24" s="24">
        <v>35000</v>
      </c>
      <c r="F24" s="24">
        <v>30000</v>
      </c>
      <c r="G24" s="20"/>
    </row>
    <row r="25" spans="2:7" ht="12.75">
      <c r="B25" s="21"/>
      <c r="C25" s="21" t="s">
        <v>49</v>
      </c>
      <c r="D25" s="22">
        <v>1869485.69</v>
      </c>
      <c r="E25" s="25">
        <v>1314054.09</v>
      </c>
      <c r="F25" s="25">
        <v>2921343.49</v>
      </c>
      <c r="G25" s="20"/>
    </row>
    <row r="26" spans="2:7" ht="12.75">
      <c r="B26" s="21"/>
      <c r="C26" s="21" t="s">
        <v>50</v>
      </c>
      <c r="D26" s="22">
        <v>19985.8</v>
      </c>
      <c r="E26" s="25">
        <v>15488.7</v>
      </c>
      <c r="F26" s="25">
        <v>12000</v>
      </c>
      <c r="G26" s="20"/>
    </row>
    <row r="27" spans="2:7" ht="12.75">
      <c r="B27" s="18" t="s">
        <v>51</v>
      </c>
      <c r="C27" s="18"/>
      <c r="D27" s="27">
        <f>SUM(D28:D29)</f>
        <v>3649270.12</v>
      </c>
      <c r="E27" s="27">
        <f>SUM(E28:E29)</f>
        <v>4722118.17</v>
      </c>
      <c r="F27" s="27">
        <f>SUM(F28:F29)</f>
        <v>6272377.92</v>
      </c>
      <c r="G27" s="20"/>
    </row>
    <row r="28" spans="2:7" ht="12.75">
      <c r="B28" s="21"/>
      <c r="C28" s="21" t="s">
        <v>52</v>
      </c>
      <c r="D28" s="22">
        <v>20000</v>
      </c>
      <c r="E28" s="25">
        <v>25210</v>
      </c>
      <c r="F28" s="25">
        <v>65000</v>
      </c>
      <c r="G28" s="20"/>
    </row>
    <row r="29" spans="2:7" ht="12.75">
      <c r="B29" s="21"/>
      <c r="C29" s="21" t="s">
        <v>53</v>
      </c>
      <c r="D29" s="22">
        <v>3629270.12</v>
      </c>
      <c r="E29" s="25">
        <v>4696908.17</v>
      </c>
      <c r="F29" s="25">
        <v>6207377.92</v>
      </c>
      <c r="G29" s="20"/>
    </row>
    <row r="30" spans="2:7" ht="12.75">
      <c r="B30" s="18" t="s">
        <v>54</v>
      </c>
      <c r="C30" s="18"/>
      <c r="D30" s="28">
        <f>SUM(D31:D32)</f>
        <v>3155949.47</v>
      </c>
      <c r="E30" s="28">
        <f>SUM(E31:E32)</f>
        <v>3709371.4800000004</v>
      </c>
      <c r="F30" s="28">
        <f>SUM(F31:F32)</f>
        <v>4243960.28</v>
      </c>
      <c r="G30" s="20"/>
    </row>
    <row r="31" spans="2:7" ht="12.75">
      <c r="B31" s="21"/>
      <c r="C31" s="21" t="s">
        <v>55</v>
      </c>
      <c r="D31" s="25">
        <v>2839141.47</v>
      </c>
      <c r="E31" s="25">
        <v>2807521.99</v>
      </c>
      <c r="F31" s="25">
        <v>3341904.39</v>
      </c>
      <c r="G31" s="20"/>
    </row>
    <row r="32" spans="2:7" ht="12.75">
      <c r="B32" s="21"/>
      <c r="C32" s="21" t="s">
        <v>56</v>
      </c>
      <c r="D32" s="25">
        <v>316808</v>
      </c>
      <c r="E32" s="25">
        <v>901849.49</v>
      </c>
      <c r="F32" s="25">
        <v>902055.89</v>
      </c>
      <c r="G32" s="20"/>
    </row>
    <row r="33" spans="2:7" ht="12.75">
      <c r="B33" s="18" t="s">
        <v>57</v>
      </c>
      <c r="C33" s="18"/>
      <c r="D33" s="26">
        <f>D34</f>
        <v>1876380.76</v>
      </c>
      <c r="E33" s="19">
        <f>E34</f>
        <v>1842880.26</v>
      </c>
      <c r="F33" s="19">
        <f>F34</f>
        <v>3278345.3</v>
      </c>
      <c r="G33" s="20"/>
    </row>
    <row r="34" spans="2:7" ht="12.75">
      <c r="B34" s="21"/>
      <c r="C34" s="21" t="s">
        <v>58</v>
      </c>
      <c r="D34" s="22">
        <v>1876380.76</v>
      </c>
      <c r="E34" s="25">
        <v>1842880.26</v>
      </c>
      <c r="F34" s="25">
        <v>3278345.3</v>
      </c>
      <c r="G34" s="20"/>
    </row>
    <row r="35" spans="2:7" ht="12.75">
      <c r="B35" s="18" t="s">
        <v>59</v>
      </c>
      <c r="C35" s="18"/>
      <c r="D35" s="26">
        <f>SUM(D36:D37)</f>
        <v>1762624.59</v>
      </c>
      <c r="E35" s="19">
        <f>SUM(E36:E37)</f>
        <v>1331227.8599999999</v>
      </c>
      <c r="F35" s="19">
        <f>SUM(F36:F37)</f>
        <v>1535066.86</v>
      </c>
      <c r="G35" s="20"/>
    </row>
    <row r="36" spans="2:7" ht="12.75">
      <c r="B36" s="21"/>
      <c r="C36" s="21" t="s">
        <v>60</v>
      </c>
      <c r="D36" s="22">
        <v>291487.57</v>
      </c>
      <c r="E36" s="25">
        <v>328765</v>
      </c>
      <c r="F36" s="25">
        <v>474050.56</v>
      </c>
      <c r="G36" s="20"/>
    </row>
    <row r="37" spans="2:7" ht="12.75">
      <c r="B37" s="21"/>
      <c r="C37" s="21" t="s">
        <v>61</v>
      </c>
      <c r="D37" s="22">
        <v>1471137.02</v>
      </c>
      <c r="E37" s="25">
        <v>1002462.86</v>
      </c>
      <c r="F37" s="25">
        <v>1061016.3</v>
      </c>
      <c r="G37" s="20"/>
    </row>
    <row r="38" spans="2:7" ht="12.75">
      <c r="B38" s="18" t="s">
        <v>62</v>
      </c>
      <c r="C38" s="18"/>
      <c r="D38" s="28">
        <f>SUM(D39:D43)</f>
        <v>44958550.39</v>
      </c>
      <c r="E38" s="28">
        <f>SUM(E39:E43)</f>
        <v>42729290.02</v>
      </c>
      <c r="F38" s="28">
        <f>SUM(F39:F43)</f>
        <v>46253756.779999994</v>
      </c>
      <c r="G38" s="20"/>
    </row>
    <row r="39" spans="2:7" ht="12.75">
      <c r="B39" s="29"/>
      <c r="C39" s="21" t="s">
        <v>63</v>
      </c>
      <c r="D39" s="30">
        <v>2512614.84</v>
      </c>
      <c r="E39" s="31">
        <v>2432631.21</v>
      </c>
      <c r="F39" s="31">
        <v>2477309.1</v>
      </c>
      <c r="G39" s="20"/>
    </row>
    <row r="40" spans="2:7" ht="12.75">
      <c r="B40" s="21"/>
      <c r="C40" s="21" t="s">
        <v>64</v>
      </c>
      <c r="D40" s="22">
        <v>5224287.35</v>
      </c>
      <c r="E40" s="25">
        <v>5124894.67</v>
      </c>
      <c r="F40" s="25">
        <v>5416046.01</v>
      </c>
      <c r="G40" s="20"/>
    </row>
    <row r="41" spans="2:7" ht="12.75">
      <c r="B41" s="21"/>
      <c r="C41" s="21" t="s">
        <v>65</v>
      </c>
      <c r="D41" s="22">
        <v>37022158.66</v>
      </c>
      <c r="E41" s="25">
        <v>34966481.95</v>
      </c>
      <c r="F41" s="24">
        <v>38150602.3</v>
      </c>
      <c r="G41" s="20"/>
    </row>
    <row r="42" spans="2:7" ht="12.75">
      <c r="B42" s="21"/>
      <c r="C42" s="21" t="s">
        <v>66</v>
      </c>
      <c r="D42" s="22">
        <v>199104.54</v>
      </c>
      <c r="E42" s="25">
        <v>205282.19</v>
      </c>
      <c r="F42" s="25">
        <v>202099.37</v>
      </c>
      <c r="G42" s="20"/>
    </row>
    <row r="43" spans="2:7" ht="12.75">
      <c r="B43" s="21"/>
      <c r="C43" s="21" t="s">
        <v>67</v>
      </c>
      <c r="D43" s="23">
        <v>385</v>
      </c>
      <c r="E43" s="24">
        <v>0</v>
      </c>
      <c r="F43" s="24">
        <v>7700</v>
      </c>
      <c r="G43" s="20"/>
    </row>
    <row r="44" spans="2:7" ht="12.75">
      <c r="B44" s="18" t="s">
        <v>68</v>
      </c>
      <c r="C44" s="18"/>
      <c r="D44" s="26">
        <f>SUM(D45:D46)</f>
        <v>13123435.36</v>
      </c>
      <c r="E44" s="19">
        <f>SUM(E45:E46)</f>
        <v>11944969.879999999</v>
      </c>
      <c r="F44" s="19">
        <f>SUM(F45:F46)</f>
        <v>13686713.200000001</v>
      </c>
      <c r="G44" s="20"/>
    </row>
    <row r="45" spans="2:7" ht="12.75">
      <c r="B45" s="21"/>
      <c r="C45" s="21" t="s">
        <v>69</v>
      </c>
      <c r="D45" s="22">
        <v>1306669.02</v>
      </c>
      <c r="E45" s="25">
        <v>1220173.34</v>
      </c>
      <c r="F45" s="25">
        <v>1145909.99</v>
      </c>
      <c r="G45" s="20"/>
    </row>
    <row r="46" spans="2:7" ht="12.75">
      <c r="B46" s="21"/>
      <c r="C46" s="21" t="s">
        <v>70</v>
      </c>
      <c r="D46" s="22">
        <v>11816766.34</v>
      </c>
      <c r="E46" s="25">
        <v>10724796.54</v>
      </c>
      <c r="F46" s="25">
        <v>12540803.21</v>
      </c>
      <c r="G46" s="20"/>
    </row>
    <row r="47" spans="2:7" ht="12.75">
      <c r="B47" s="18" t="s">
        <v>71</v>
      </c>
      <c r="C47" s="18"/>
      <c r="D47" s="26">
        <f>D48</f>
        <v>467127.36</v>
      </c>
      <c r="E47" s="19">
        <f>E48</f>
        <v>418337.19</v>
      </c>
      <c r="F47" s="19">
        <f>F48</f>
        <v>930900</v>
      </c>
      <c r="G47" s="20"/>
    </row>
    <row r="48" spans="2:7" ht="12.75">
      <c r="B48" s="21"/>
      <c r="C48" s="21" t="s">
        <v>72</v>
      </c>
      <c r="D48" s="22">
        <v>467127.36</v>
      </c>
      <c r="E48" s="25">
        <v>418337.19</v>
      </c>
      <c r="F48" s="25">
        <v>930900</v>
      </c>
      <c r="G48" s="20"/>
    </row>
    <row r="49" spans="2:7" ht="12.75">
      <c r="B49" s="18" t="s">
        <v>73</v>
      </c>
      <c r="C49" s="18"/>
      <c r="D49" s="28">
        <f>SUM(D50:D58)</f>
        <v>39663234.28</v>
      </c>
      <c r="E49" s="28">
        <f>SUM(E50:E58)</f>
        <v>37549018.45</v>
      </c>
      <c r="F49" s="28">
        <f>SUM(F50:F58)</f>
        <v>41174148.94</v>
      </c>
      <c r="G49" s="20"/>
    </row>
    <row r="50" spans="2:7" ht="12.75">
      <c r="B50" s="21"/>
      <c r="C50" s="21" t="s">
        <v>74</v>
      </c>
      <c r="D50" s="22">
        <v>7131277.28</v>
      </c>
      <c r="E50" s="25">
        <v>7614993.15</v>
      </c>
      <c r="F50" s="25">
        <v>8559041.07</v>
      </c>
      <c r="G50" s="20"/>
    </row>
    <row r="51" spans="2:7" ht="12.75">
      <c r="B51" s="21"/>
      <c r="C51" s="21" t="s">
        <v>75</v>
      </c>
      <c r="D51" s="22">
        <v>1552887.34</v>
      </c>
      <c r="E51" s="25">
        <v>3053166.02</v>
      </c>
      <c r="F51" s="25">
        <v>3212061.41</v>
      </c>
      <c r="G51" s="20"/>
    </row>
    <row r="52" spans="2:7" ht="12.75">
      <c r="B52" s="21"/>
      <c r="C52" s="21" t="s">
        <v>76</v>
      </c>
      <c r="D52" s="22">
        <v>12703670.38</v>
      </c>
      <c r="E52" s="25">
        <v>12210446.47</v>
      </c>
      <c r="F52" s="25">
        <v>11876218.76</v>
      </c>
      <c r="G52" s="20"/>
    </row>
    <row r="53" spans="2:7" ht="12.75">
      <c r="B53" s="21"/>
      <c r="C53" s="21" t="s">
        <v>77</v>
      </c>
      <c r="D53" s="22">
        <v>13328344.31</v>
      </c>
      <c r="E53" s="25">
        <v>10999748.04</v>
      </c>
      <c r="F53" s="25">
        <v>12284950.06</v>
      </c>
      <c r="G53" s="20"/>
    </row>
    <row r="54" spans="2:7" ht="12.75">
      <c r="B54" s="32"/>
      <c r="C54" s="32" t="s">
        <v>78</v>
      </c>
      <c r="D54" s="25">
        <v>625020.74</v>
      </c>
      <c r="E54" s="25">
        <v>749237.31</v>
      </c>
      <c r="F54" s="25">
        <v>767573.08</v>
      </c>
      <c r="G54" s="20"/>
    </row>
    <row r="55" spans="2:7" ht="12.75">
      <c r="B55" s="21"/>
      <c r="C55" s="21" t="s">
        <v>79</v>
      </c>
      <c r="D55" s="22">
        <v>1516209.23</v>
      </c>
      <c r="E55" s="25">
        <v>47155</v>
      </c>
      <c r="F55" s="25">
        <v>1510003.97</v>
      </c>
      <c r="G55" s="20"/>
    </row>
    <row r="56" spans="2:7" ht="12.75">
      <c r="B56" s="21"/>
      <c r="C56" s="21" t="s">
        <v>80</v>
      </c>
      <c r="D56" s="22">
        <v>644186.86</v>
      </c>
      <c r="E56" s="25">
        <v>666688.25</v>
      </c>
      <c r="F56" s="25">
        <v>825387.6</v>
      </c>
      <c r="G56" s="20"/>
    </row>
    <row r="57" spans="2:7" ht="12.75">
      <c r="B57" s="21"/>
      <c r="C57" s="21" t="s">
        <v>81</v>
      </c>
      <c r="D57" s="22">
        <v>250000</v>
      </c>
      <c r="E57" s="25">
        <v>271937</v>
      </c>
      <c r="F57" s="25">
        <v>160000</v>
      </c>
      <c r="G57" s="20"/>
    </row>
    <row r="58" spans="2:7" ht="12.75">
      <c r="B58" s="21"/>
      <c r="C58" s="21" t="s">
        <v>82</v>
      </c>
      <c r="D58" s="22">
        <v>1911638.14</v>
      </c>
      <c r="E58" s="25">
        <v>1935647.21</v>
      </c>
      <c r="F58" s="25">
        <v>1978912.99</v>
      </c>
      <c r="G58" s="20"/>
    </row>
    <row r="59" spans="2:7" ht="12.75">
      <c r="B59" s="18" t="s">
        <v>83</v>
      </c>
      <c r="C59" s="18"/>
      <c r="D59" s="26">
        <f>D60</f>
        <v>0</v>
      </c>
      <c r="E59" s="19">
        <f>E60</f>
        <v>0</v>
      </c>
      <c r="F59" s="19">
        <f>F60</f>
        <v>0</v>
      </c>
      <c r="G59" s="20"/>
    </row>
    <row r="60" spans="2:7" ht="12.75">
      <c r="B60" s="21"/>
      <c r="C60" s="21" t="s">
        <v>84</v>
      </c>
      <c r="D60" s="22"/>
      <c r="E60" s="25"/>
      <c r="F60" s="25"/>
      <c r="G60" s="20"/>
    </row>
    <row r="61" spans="2:7" ht="12.75">
      <c r="B61" s="18" t="s">
        <v>85</v>
      </c>
      <c r="C61" s="18"/>
      <c r="D61" s="26">
        <f>SUM(D62:D64)</f>
        <v>2674504.4800000004</v>
      </c>
      <c r="E61" s="19">
        <f>SUM(E62:E64)</f>
        <v>2210502.59</v>
      </c>
      <c r="F61" s="19">
        <f>SUM(F62:F64)</f>
        <v>2640111.27</v>
      </c>
      <c r="G61" s="20"/>
    </row>
    <row r="62" spans="2:7" ht="12.75">
      <c r="B62" s="21"/>
      <c r="C62" s="21" t="s">
        <v>86</v>
      </c>
      <c r="D62" s="22">
        <v>515320.26</v>
      </c>
      <c r="E62" s="25">
        <v>128620.19</v>
      </c>
      <c r="F62" s="25">
        <v>128621</v>
      </c>
      <c r="G62" s="20"/>
    </row>
    <row r="63" spans="2:7" ht="12.75">
      <c r="B63" s="21"/>
      <c r="C63" s="21" t="s">
        <v>87</v>
      </c>
      <c r="D63" s="22">
        <v>1151155.36</v>
      </c>
      <c r="E63" s="25">
        <v>1197211.03</v>
      </c>
      <c r="F63" s="25">
        <v>1451524.48</v>
      </c>
      <c r="G63" s="20"/>
    </row>
    <row r="64" spans="2:7" ht="12.75">
      <c r="B64" s="21"/>
      <c r="C64" s="21" t="s">
        <v>88</v>
      </c>
      <c r="D64" s="23">
        <v>1008028.86</v>
      </c>
      <c r="E64" s="24">
        <v>884671.37</v>
      </c>
      <c r="F64" s="24">
        <v>1059965.79</v>
      </c>
      <c r="G64" s="20"/>
    </row>
    <row r="65" spans="2:7" ht="12.75">
      <c r="B65" s="18" t="s">
        <v>89</v>
      </c>
      <c r="C65" s="18"/>
      <c r="D65" s="26">
        <f>SUM(D66:D66)</f>
        <v>0</v>
      </c>
      <c r="E65" s="19">
        <f>SUM(E66:E66)</f>
        <v>0</v>
      </c>
      <c r="F65" s="19">
        <f>SUM(F66:F66)</f>
        <v>0</v>
      </c>
      <c r="G65" s="20"/>
    </row>
    <row r="66" spans="2:7" ht="12.75">
      <c r="B66" s="21"/>
      <c r="C66" s="21" t="s">
        <v>90</v>
      </c>
      <c r="D66" s="22">
        <v>0</v>
      </c>
      <c r="E66" s="25">
        <v>0</v>
      </c>
      <c r="F66" s="25">
        <v>0</v>
      </c>
      <c r="G66" s="20"/>
    </row>
    <row r="67" spans="2:7" ht="12.75">
      <c r="B67" s="18" t="s">
        <v>91</v>
      </c>
      <c r="C67" s="18"/>
      <c r="D67" s="26">
        <f>D68+D69+D70</f>
        <v>0</v>
      </c>
      <c r="E67" s="19">
        <f>E68+E69+E70</f>
        <v>0</v>
      </c>
      <c r="F67" s="19">
        <f>F68+F69+F70</f>
        <v>27984410.919999998</v>
      </c>
      <c r="G67" s="20"/>
    </row>
    <row r="68" spans="2:7" ht="12.75">
      <c r="B68" s="21"/>
      <c r="C68" s="21" t="s">
        <v>92</v>
      </c>
      <c r="D68" s="22"/>
      <c r="E68" s="25"/>
      <c r="F68" s="25">
        <v>945618.52</v>
      </c>
      <c r="G68" s="20"/>
    </row>
    <row r="69" spans="2:7" ht="12.75">
      <c r="B69" s="21"/>
      <c r="C69" s="21" t="s">
        <v>93</v>
      </c>
      <c r="D69" s="22"/>
      <c r="E69" s="25"/>
      <c r="F69" s="25">
        <v>25425269.47</v>
      </c>
      <c r="G69" s="20"/>
    </row>
    <row r="70" spans="2:7" ht="12.75">
      <c r="B70" s="21"/>
      <c r="C70" s="21" t="s">
        <v>94</v>
      </c>
      <c r="D70" s="22"/>
      <c r="E70" s="25"/>
      <c r="F70" s="25">
        <v>1613522.93</v>
      </c>
      <c r="G70" s="20"/>
    </row>
    <row r="71" spans="2:7" ht="12.75">
      <c r="B71" s="33"/>
      <c r="C71" s="33"/>
      <c r="D71" s="34">
        <f>D67+D65+D61+D59+D49+D47+D44+D38+D35+D33+D30+D27+D21+D18+D16+D5</f>
        <v>167038599.23000002</v>
      </c>
      <c r="E71" s="34">
        <f>E67+E65+E61+E59+E49+E47+E44+E38+E35+E33+E30+E27+E21+E18+E16+E5</f>
        <v>164706327.93</v>
      </c>
      <c r="F71" s="34">
        <f>F67+F65+F61+F59+F49+F47+F44+F38+F35+F33+F30+F27+F21+F18+F16+F5</f>
        <v>210770728.01</v>
      </c>
      <c r="G71" s="20"/>
    </row>
    <row r="72" spans="4:6" ht="12.75" hidden="1">
      <c r="D72" s="35"/>
      <c r="E72" s="35"/>
      <c r="F72" s="35"/>
    </row>
    <row r="73" spans="4:6" ht="12.75">
      <c r="D73" s="36"/>
      <c r="E73" s="36"/>
      <c r="F73" s="36"/>
    </row>
    <row r="74" spans="2:6" ht="48.75" customHeight="1">
      <c r="B74" s="37" t="s">
        <v>95</v>
      </c>
      <c r="C74" s="37"/>
      <c r="D74" s="38"/>
      <c r="E74" s="38"/>
      <c r="F74" s="35"/>
    </row>
    <row r="76" spans="2:6" ht="12.75">
      <c r="B76" s="39"/>
      <c r="C76" s="39"/>
      <c r="D76" s="39"/>
      <c r="E76" s="39"/>
      <c r="F76" s="39"/>
    </row>
    <row r="77" spans="2:6" ht="36" customHeight="1">
      <c r="B77" s="39"/>
      <c r="C77" s="39"/>
      <c r="D77" s="39"/>
      <c r="E77" s="39"/>
      <c r="F77" s="39"/>
    </row>
    <row r="78" spans="2:6" ht="15.75" customHeight="1">
      <c r="B78" s="40"/>
      <c r="C78" s="40"/>
      <c r="D78" s="40"/>
      <c r="E78" s="40"/>
      <c r="F78" s="40"/>
    </row>
  </sheetData>
  <sheetProtection selectLockedCells="1" selectUnlockedCells="1"/>
  <mergeCells count="3">
    <mergeCell ref="B1:F1"/>
    <mergeCell ref="B74:C74"/>
    <mergeCell ref="B78:F7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41" customWidth="1"/>
    <col min="2" max="2" width="58.57421875" style="41" customWidth="1"/>
    <col min="3" max="4" width="30.7109375" style="41" customWidth="1"/>
    <col min="5" max="5" width="28.8515625" style="41" customWidth="1"/>
    <col min="6" max="16384" width="9.28125" style="41" customWidth="1"/>
  </cols>
  <sheetData>
    <row r="1" spans="2:5" ht="12.75">
      <c r="B1" s="2" t="s">
        <v>96</v>
      </c>
      <c r="C1" s="2"/>
      <c r="D1" s="2"/>
      <c r="E1" s="2"/>
    </row>
    <row r="2" spans="2:5" ht="12.75">
      <c r="B2" s="2"/>
      <c r="C2" s="2"/>
      <c r="D2" s="2"/>
      <c r="E2" s="2"/>
    </row>
    <row r="3" spans="2:5" ht="31.5" customHeight="1">
      <c r="B3" s="3"/>
      <c r="C3" s="3"/>
      <c r="D3" s="3"/>
      <c r="E3" s="3"/>
    </row>
    <row r="4" spans="2:5" ht="12.75">
      <c r="B4" s="17"/>
      <c r="C4" s="17" t="s">
        <v>1</v>
      </c>
      <c r="D4" s="17" t="s">
        <v>2</v>
      </c>
      <c r="E4" s="17" t="s">
        <v>3</v>
      </c>
    </row>
    <row r="5" spans="2:7" ht="12.75">
      <c r="B5" s="5" t="s">
        <v>97</v>
      </c>
      <c r="C5" s="6">
        <v>41614974.93</v>
      </c>
      <c r="D5" s="6">
        <v>39206138.59</v>
      </c>
      <c r="E5" s="6">
        <v>45366517.04</v>
      </c>
      <c r="F5" s="42"/>
      <c r="G5" s="42"/>
    </row>
    <row r="6" spans="2:7" ht="18" customHeight="1">
      <c r="B6" s="5" t="s">
        <v>98</v>
      </c>
      <c r="C6" s="6">
        <v>2790713.38</v>
      </c>
      <c r="D6" s="7">
        <v>2680330.66</v>
      </c>
      <c r="E6" s="7">
        <v>3190652.07</v>
      </c>
      <c r="F6" s="42"/>
      <c r="G6" s="42"/>
    </row>
    <row r="7" spans="2:7" ht="12.75">
      <c r="B7" s="5" t="s">
        <v>99</v>
      </c>
      <c r="C7" s="6">
        <v>96421991.56</v>
      </c>
      <c r="D7" s="7">
        <v>94852591.92</v>
      </c>
      <c r="E7" s="7">
        <v>107514218.22</v>
      </c>
      <c r="F7" s="42"/>
      <c r="G7" s="42"/>
    </row>
    <row r="8" spans="2:7" ht="12.75">
      <c r="B8" s="5" t="s">
        <v>100</v>
      </c>
      <c r="C8" s="6">
        <v>8616041.96</v>
      </c>
      <c r="D8" s="7">
        <v>6930919.06</v>
      </c>
      <c r="E8" s="7">
        <v>9164426.24</v>
      </c>
      <c r="F8" s="42"/>
      <c r="G8" s="42"/>
    </row>
    <row r="9" spans="2:7" ht="12.75">
      <c r="B9" s="5" t="s">
        <v>101</v>
      </c>
      <c r="C9" s="7">
        <v>11695720.31</v>
      </c>
      <c r="D9" s="7">
        <v>12363359.78</v>
      </c>
      <c r="E9" s="7">
        <v>11314553.54</v>
      </c>
      <c r="F9" s="42"/>
      <c r="G9" s="42"/>
    </row>
    <row r="10" spans="2:7" ht="19.5" customHeight="1">
      <c r="B10" s="5" t="s">
        <v>102</v>
      </c>
      <c r="C10" s="6">
        <v>133517.58</v>
      </c>
      <c r="D10" s="7">
        <v>112769.94</v>
      </c>
      <c r="E10" s="7">
        <v>99000</v>
      </c>
      <c r="F10" s="42"/>
      <c r="G10" s="42"/>
    </row>
    <row r="11" spans="2:7" ht="12.75">
      <c r="B11" s="5" t="s">
        <v>103</v>
      </c>
      <c r="C11" s="6">
        <v>5765639.51</v>
      </c>
      <c r="D11" s="7">
        <v>8560217.98</v>
      </c>
      <c r="E11" s="7">
        <v>34121360.9</v>
      </c>
      <c r="F11" s="42"/>
      <c r="G11" s="42"/>
    </row>
    <row r="12" spans="2:6" ht="12.75">
      <c r="B12" s="43" t="s">
        <v>104</v>
      </c>
      <c r="C12" s="11">
        <f>SUM(C5:C11)</f>
        <v>167038599.23000002</v>
      </c>
      <c r="D12" s="11">
        <f>SUM(D5:D11)</f>
        <v>164706327.93</v>
      </c>
      <c r="E12" s="11">
        <f>SUM(E5:E11)</f>
        <v>210770728.01</v>
      </c>
      <c r="F12" s="44"/>
    </row>
    <row r="14" spans="2:5" ht="30" customHeight="1">
      <c r="B14" s="45" t="s">
        <v>25</v>
      </c>
      <c r="C14" s="45"/>
      <c r="D14" s="45"/>
      <c r="E14" s="45"/>
    </row>
    <row r="15" spans="3:5" ht="85.5" customHeight="1">
      <c r="C15" s="44"/>
      <c r="D15" s="44"/>
      <c r="E15" s="44"/>
    </row>
  </sheetData>
  <sheetProtection selectLockedCells="1" selectUnlockedCells="1"/>
  <mergeCells count="3">
    <mergeCell ref="B1:E2"/>
    <mergeCell ref="B3:E3"/>
    <mergeCell ref="B14:E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3.00390625" style="41" customWidth="1"/>
    <col min="2" max="2" width="82.00390625" style="41" customWidth="1"/>
    <col min="3" max="3" width="28.00390625" style="41" customWidth="1"/>
    <col min="4" max="4" width="26.421875" style="41" customWidth="1"/>
    <col min="5" max="5" width="28.421875" style="41" customWidth="1"/>
    <col min="6" max="6" width="10.140625" style="41" customWidth="1"/>
    <col min="7" max="16384" width="9.140625" style="41" customWidth="1"/>
  </cols>
  <sheetData>
    <row r="1" spans="2:5" ht="12.75" customHeight="1">
      <c r="B1" s="46" t="s">
        <v>105</v>
      </c>
      <c r="C1" s="46"/>
      <c r="D1" s="46"/>
      <c r="E1" s="46"/>
    </row>
    <row r="2" spans="2:5" ht="23.25" customHeight="1">
      <c r="B2" s="46"/>
      <c r="C2" s="46"/>
      <c r="D2" s="46"/>
      <c r="E2" s="46"/>
    </row>
    <row r="3" spans="2:5" ht="36.75" customHeight="1">
      <c r="B3" s="3"/>
      <c r="C3" s="3"/>
      <c r="D3" s="3"/>
      <c r="E3" s="3"/>
    </row>
    <row r="4" spans="2:5" ht="46.5" customHeight="1">
      <c r="B4" s="4"/>
      <c r="C4" s="4" t="s">
        <v>1</v>
      </c>
      <c r="D4" s="4" t="s">
        <v>2</v>
      </c>
      <c r="E4" s="4" t="s">
        <v>3</v>
      </c>
    </row>
    <row r="5" spans="2:6" ht="12.75">
      <c r="B5" s="5" t="s">
        <v>4</v>
      </c>
      <c r="C5" s="6">
        <v>2005021.67</v>
      </c>
      <c r="D5" s="7">
        <v>1339547.4</v>
      </c>
      <c r="E5" s="7">
        <v>5082397.66</v>
      </c>
      <c r="F5" s="47"/>
    </row>
    <row r="6" spans="2:6" ht="12.75">
      <c r="B6" s="5" t="s">
        <v>5</v>
      </c>
      <c r="C6" s="6">
        <v>0</v>
      </c>
      <c r="D6" s="7">
        <v>7944.27</v>
      </c>
      <c r="E6" s="7">
        <v>0</v>
      </c>
      <c r="F6" s="44"/>
    </row>
    <row r="7" spans="2:6" ht="12.75">
      <c r="B7" s="5" t="s">
        <v>6</v>
      </c>
      <c r="C7" s="6">
        <v>1628.17</v>
      </c>
      <c r="D7" s="7">
        <v>0</v>
      </c>
      <c r="E7" s="7">
        <v>30000</v>
      </c>
      <c r="F7" s="44"/>
    </row>
    <row r="8" spans="2:6" ht="12.75">
      <c r="B8" s="5" t="s">
        <v>7</v>
      </c>
      <c r="C8" s="6">
        <v>2829883.61</v>
      </c>
      <c r="D8" s="7">
        <v>880840.42</v>
      </c>
      <c r="E8" s="7">
        <v>8493236.59</v>
      </c>
      <c r="F8" s="44"/>
    </row>
    <row r="9" spans="2:6" ht="12.75">
      <c r="B9" s="5" t="s">
        <v>106</v>
      </c>
      <c r="C9" s="6">
        <v>422433.72</v>
      </c>
      <c r="D9" s="7">
        <v>344641.84</v>
      </c>
      <c r="E9" s="7">
        <v>1023252.06</v>
      </c>
      <c r="F9" s="44"/>
    </row>
    <row r="10" spans="2:6" ht="12.75">
      <c r="B10" s="5" t="s">
        <v>9</v>
      </c>
      <c r="C10" s="6">
        <v>743792.32</v>
      </c>
      <c r="D10" s="7">
        <v>2401200.2</v>
      </c>
      <c r="E10" s="7">
        <v>2834070.7</v>
      </c>
      <c r="F10" s="44"/>
    </row>
    <row r="11" spans="2:6" ht="12.75">
      <c r="B11" s="5" t="s">
        <v>10</v>
      </c>
      <c r="C11" s="6">
        <v>0</v>
      </c>
      <c r="D11" s="7">
        <v>0</v>
      </c>
      <c r="E11" s="7">
        <v>0</v>
      </c>
      <c r="F11" s="47"/>
    </row>
    <row r="12" spans="2:6" ht="12.75">
      <c r="B12" s="5" t="s">
        <v>11</v>
      </c>
      <c r="C12" s="6">
        <v>1814472.99</v>
      </c>
      <c r="D12" s="7">
        <v>392844.28</v>
      </c>
      <c r="E12" s="7">
        <v>4022088.98</v>
      </c>
      <c r="F12" s="44"/>
    </row>
    <row r="13" spans="2:6" ht="12.75">
      <c r="B13" s="5" t="s">
        <v>12</v>
      </c>
      <c r="C13" s="6">
        <v>15634902.54</v>
      </c>
      <c r="D13" s="7">
        <v>952340.66</v>
      </c>
      <c r="E13" s="7">
        <v>19782433.02</v>
      </c>
      <c r="F13" s="44"/>
    </row>
    <row r="14" spans="2:6" ht="12.75">
      <c r="B14" s="5" t="s">
        <v>13</v>
      </c>
      <c r="C14" s="6">
        <v>23544183</v>
      </c>
      <c r="D14" s="7">
        <v>8858393.65</v>
      </c>
      <c r="E14" s="7">
        <v>35402810.04</v>
      </c>
      <c r="F14" s="44"/>
    </row>
    <row r="15" spans="2:6" ht="12.75">
      <c r="B15" s="5" t="s">
        <v>14</v>
      </c>
      <c r="C15" s="6">
        <v>0</v>
      </c>
      <c r="D15" s="7">
        <v>0</v>
      </c>
      <c r="E15" s="7">
        <v>0</v>
      </c>
      <c r="F15" s="44"/>
    </row>
    <row r="16" spans="2:6" ht="12.75">
      <c r="B16" s="5" t="s">
        <v>15</v>
      </c>
      <c r="C16" s="7">
        <v>417073.08</v>
      </c>
      <c r="D16" s="7">
        <v>66279.65</v>
      </c>
      <c r="E16" s="7">
        <v>1113204.32</v>
      </c>
      <c r="F16" s="44"/>
    </row>
    <row r="17" spans="2:6" ht="12.75">
      <c r="B17" s="5" t="s">
        <v>16</v>
      </c>
      <c r="C17" s="6">
        <v>0</v>
      </c>
      <c r="D17" s="7">
        <v>0</v>
      </c>
      <c r="E17" s="7">
        <v>0</v>
      </c>
      <c r="F17" s="44"/>
    </row>
    <row r="18" spans="2:6" ht="12.75">
      <c r="B18" s="5" t="s">
        <v>17</v>
      </c>
      <c r="C18" s="6">
        <v>611008.34</v>
      </c>
      <c r="D18" s="7">
        <v>0</v>
      </c>
      <c r="E18" s="7">
        <v>0</v>
      </c>
      <c r="F18" s="44"/>
    </row>
    <row r="19" spans="2:6" ht="12.75">
      <c r="B19" s="5" t="s">
        <v>18</v>
      </c>
      <c r="C19" s="6">
        <v>0</v>
      </c>
      <c r="D19" s="7">
        <v>0</v>
      </c>
      <c r="E19" s="7">
        <v>0</v>
      </c>
      <c r="F19" s="44"/>
    </row>
    <row r="20" spans="2:6" ht="12.75">
      <c r="B20" s="5" t="s">
        <v>19</v>
      </c>
      <c r="C20" s="6">
        <v>0</v>
      </c>
      <c r="D20" s="7">
        <v>0</v>
      </c>
      <c r="E20" s="7">
        <v>0</v>
      </c>
      <c r="F20" s="44"/>
    </row>
    <row r="21" spans="2:6" ht="12.75">
      <c r="B21" s="5" t="s">
        <v>20</v>
      </c>
      <c r="C21" s="6">
        <v>12425000</v>
      </c>
      <c r="D21" s="7">
        <v>12504339.7</v>
      </c>
      <c r="E21" s="7">
        <v>12975660.3</v>
      </c>
      <c r="F21" s="44"/>
    </row>
    <row r="22" spans="2:6" ht="12.75">
      <c r="B22" s="48" t="s">
        <v>21</v>
      </c>
      <c r="C22" s="6">
        <v>0</v>
      </c>
      <c r="D22" s="7">
        <v>0</v>
      </c>
      <c r="E22" s="7">
        <v>0</v>
      </c>
      <c r="F22" s="44"/>
    </row>
    <row r="23" spans="2:6" ht="12.75">
      <c r="B23" s="43" t="s">
        <v>104</v>
      </c>
      <c r="C23" s="11">
        <f>SUM(C5:C22)</f>
        <v>60449399.44</v>
      </c>
      <c r="D23" s="11">
        <f>SUM(D5:D22)</f>
        <v>27748372.07</v>
      </c>
      <c r="E23" s="11">
        <f>SUM(E5:E22)</f>
        <v>90759153.66999999</v>
      </c>
      <c r="F23" s="44"/>
    </row>
    <row r="24" spans="3:5" ht="12.75">
      <c r="C24" s="44"/>
      <c r="D24" s="44"/>
      <c r="E24" s="44"/>
    </row>
    <row r="25" spans="2:5" ht="33" customHeight="1">
      <c r="B25" s="45" t="s">
        <v>107</v>
      </c>
      <c r="C25" s="45"/>
      <c r="D25" s="45"/>
      <c r="E25" s="45"/>
    </row>
  </sheetData>
  <sheetProtection selectLockedCells="1" selectUnlockedCells="1"/>
  <mergeCells count="3">
    <mergeCell ref="B1:E2"/>
    <mergeCell ref="B3:E3"/>
    <mergeCell ref="B25:E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4"/>
  <sheetViews>
    <sheetView zoomScale="75" zoomScaleNormal="75" workbookViewId="0" topLeftCell="A1">
      <selection activeCell="B22" sqref="B22"/>
    </sheetView>
  </sheetViews>
  <sheetFormatPr defaultColWidth="9.140625" defaultRowHeight="12.75"/>
  <cols>
    <col min="1" max="1" width="6.00390625" style="41" customWidth="1"/>
    <col min="2" max="2" width="71.8515625" style="41" customWidth="1"/>
    <col min="3" max="3" width="27.421875" style="41" customWidth="1"/>
    <col min="4" max="4" width="29.7109375" style="41" customWidth="1"/>
    <col min="5" max="5" width="28.57421875" style="41" customWidth="1"/>
    <col min="6" max="6" width="19.421875" style="41" customWidth="1"/>
    <col min="7" max="7" width="27.140625" style="41" customWidth="1"/>
    <col min="8" max="8" width="26.28125" style="41" customWidth="1"/>
    <col min="9" max="9" width="29.28125" style="41" customWidth="1"/>
    <col min="10" max="10" width="19.421875" style="41" customWidth="1"/>
    <col min="11" max="11" width="31.140625" style="41" customWidth="1"/>
    <col min="12" max="12" width="19.421875" style="41" customWidth="1"/>
    <col min="13" max="13" width="25.8515625" style="41" customWidth="1"/>
    <col min="14" max="15" width="9.28125" style="41" customWidth="1"/>
    <col min="16" max="16" width="18.7109375" style="41" customWidth="1"/>
    <col min="17" max="16384" width="9.28125" style="41" customWidth="1"/>
  </cols>
  <sheetData>
    <row r="1" spans="2:12" ht="15" customHeight="1">
      <c r="B1" s="2" t="s">
        <v>108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2.75">
      <c r="B3" s="13"/>
      <c r="C3" s="49"/>
      <c r="D3" s="49"/>
      <c r="E3" s="49"/>
      <c r="F3" s="49"/>
      <c r="G3" s="49"/>
      <c r="H3" s="49"/>
      <c r="I3" s="49"/>
      <c r="J3" s="49"/>
      <c r="L3" s="15"/>
    </row>
    <row r="4" spans="2:12" ht="58.5" customHeight="1">
      <c r="B4" s="4"/>
      <c r="C4" s="50" t="s">
        <v>1</v>
      </c>
      <c r="D4" s="50"/>
      <c r="E4" s="50"/>
      <c r="F4" s="50"/>
      <c r="G4" s="50" t="s">
        <v>2</v>
      </c>
      <c r="H4" s="50"/>
      <c r="I4" s="50"/>
      <c r="J4" s="50"/>
      <c r="K4" s="50" t="s">
        <v>3</v>
      </c>
      <c r="L4" s="50"/>
    </row>
    <row r="5" spans="2:12" ht="12.75">
      <c r="B5" s="51"/>
      <c r="C5" s="52" t="s">
        <v>109</v>
      </c>
      <c r="D5" s="53" t="s">
        <v>110</v>
      </c>
      <c r="E5" s="53" t="s">
        <v>104</v>
      </c>
      <c r="F5" s="54" t="s">
        <v>111</v>
      </c>
      <c r="G5" s="52" t="s">
        <v>109</v>
      </c>
      <c r="H5" s="53" t="s">
        <v>110</v>
      </c>
      <c r="I5" s="53" t="s">
        <v>104</v>
      </c>
      <c r="J5" s="54" t="s">
        <v>111</v>
      </c>
      <c r="K5" s="52" t="s">
        <v>3</v>
      </c>
      <c r="L5" s="54" t="s">
        <v>111</v>
      </c>
    </row>
    <row r="6" spans="2:13" ht="24" customHeight="1">
      <c r="B6" s="5" t="s">
        <v>112</v>
      </c>
      <c r="C6" s="55">
        <v>167038599.23</v>
      </c>
      <c r="D6" s="56">
        <v>2614762.41</v>
      </c>
      <c r="E6" s="55">
        <v>169653361.64</v>
      </c>
      <c r="F6" s="57">
        <f>E6/E12</f>
        <v>0.28212817096298</v>
      </c>
      <c r="G6" s="56">
        <v>164706327.93</v>
      </c>
      <c r="H6" s="56">
        <v>2440515.41</v>
      </c>
      <c r="I6" s="56">
        <v>167146843.34</v>
      </c>
      <c r="J6" s="57">
        <f>I6/I12</f>
        <v>0.32186881661988087</v>
      </c>
      <c r="K6" s="56">
        <v>210770728.01</v>
      </c>
      <c r="L6" s="57">
        <f>K6/K12</f>
        <v>0.22007387120475894</v>
      </c>
      <c r="M6" s="58"/>
    </row>
    <row r="7" spans="2:13" ht="24.75" customHeight="1">
      <c r="B7" s="5" t="s">
        <v>113</v>
      </c>
      <c r="C7" s="55">
        <v>60449399.44</v>
      </c>
      <c r="D7" s="55">
        <v>37100293.65</v>
      </c>
      <c r="E7" s="55">
        <v>97549693.09</v>
      </c>
      <c r="F7" s="57">
        <f>E7/E12</f>
        <v>0.16222205220950286</v>
      </c>
      <c r="G7" s="56">
        <v>27748372.07</v>
      </c>
      <c r="H7" s="56">
        <v>36134035.89</v>
      </c>
      <c r="I7" s="56">
        <v>63882407.96</v>
      </c>
      <c r="J7" s="57">
        <f>I7/I12</f>
        <v>0.12301611350857627</v>
      </c>
      <c r="K7" s="56">
        <v>90759153.67</v>
      </c>
      <c r="L7" s="57">
        <f>K7/K12</f>
        <v>0.09476514354724275</v>
      </c>
      <c r="M7" s="59"/>
    </row>
    <row r="8" spans="2:16" ht="27" customHeight="1">
      <c r="B8" s="5" t="s">
        <v>114</v>
      </c>
      <c r="C8" s="55">
        <v>0</v>
      </c>
      <c r="D8" s="55">
        <v>0</v>
      </c>
      <c r="E8" s="55">
        <v>0</v>
      </c>
      <c r="F8" s="57">
        <f>E8/E12</f>
        <v>0</v>
      </c>
      <c r="G8" s="56">
        <v>0</v>
      </c>
      <c r="H8" s="56">
        <v>0</v>
      </c>
      <c r="I8" s="56">
        <v>0</v>
      </c>
      <c r="J8" s="57">
        <f>I8/I12</f>
        <v>0</v>
      </c>
      <c r="K8" s="56">
        <v>3000000</v>
      </c>
      <c r="L8" s="57">
        <f>K8/K12</f>
        <v>0.00313241606103364</v>
      </c>
      <c r="M8" s="58"/>
      <c r="P8" s="60"/>
    </row>
    <row r="9" spans="2:13" ht="12.75">
      <c r="B9" s="5" t="s">
        <v>115</v>
      </c>
      <c r="C9" s="55">
        <v>8095071.17</v>
      </c>
      <c r="D9" s="55">
        <v>0</v>
      </c>
      <c r="E9" s="55">
        <v>8095071.17</v>
      </c>
      <c r="F9" s="57">
        <f>E9/E12</f>
        <v>0.013461847150742086</v>
      </c>
      <c r="G9" s="56">
        <v>11429647.76</v>
      </c>
      <c r="H9" s="56">
        <v>0</v>
      </c>
      <c r="I9" s="56">
        <v>11429647.76</v>
      </c>
      <c r="J9" s="57">
        <f>I9/I12</f>
        <v>0.022009672006847197</v>
      </c>
      <c r="K9" s="56">
        <v>12697298.09</v>
      </c>
      <c r="L9" s="57">
        <f>K9/K12</f>
        <v>0.013257740156282586</v>
      </c>
      <c r="M9" s="58"/>
    </row>
    <row r="10" spans="2:13" ht="24" customHeight="1">
      <c r="B10" s="5" t="s">
        <v>116</v>
      </c>
      <c r="C10" s="55">
        <v>193390646.2</v>
      </c>
      <c r="D10" s="55">
        <v>0</v>
      </c>
      <c r="E10" s="55">
        <v>193390646.2</v>
      </c>
      <c r="F10" s="57">
        <f>E10/E12</f>
        <v>0.32160252391303445</v>
      </c>
      <c r="G10" s="56">
        <v>155609201.95</v>
      </c>
      <c r="H10" s="56">
        <v>0</v>
      </c>
      <c r="I10" s="56">
        <v>155609201.95</v>
      </c>
      <c r="J10" s="57">
        <f>I10/I12</f>
        <v>0.2996511850656321</v>
      </c>
      <c r="K10" s="56">
        <v>300000000</v>
      </c>
      <c r="L10" s="57">
        <f>K10/K12</f>
        <v>0.313241606103364</v>
      </c>
      <c r="M10" s="58"/>
    </row>
    <row r="11" spans="2:13" ht="27" customHeight="1">
      <c r="B11" s="5" t="s">
        <v>117</v>
      </c>
      <c r="C11" s="55">
        <v>132645582.64</v>
      </c>
      <c r="D11" s="55">
        <v>0</v>
      </c>
      <c r="E11" s="55">
        <v>132645582.64</v>
      </c>
      <c r="F11" s="57">
        <f>E11/E12</f>
        <v>0.22058540576374056</v>
      </c>
      <c r="G11" s="56">
        <v>121233038.8</v>
      </c>
      <c r="H11" s="56">
        <v>0</v>
      </c>
      <c r="I11" s="56">
        <v>121233038.8</v>
      </c>
      <c r="J11" s="57">
        <f>I11/I12</f>
        <v>0.23345421279906356</v>
      </c>
      <c r="K11" s="56">
        <v>340500000</v>
      </c>
      <c r="L11" s="57">
        <f>K11/K12</f>
        <v>0.35552922292731814</v>
      </c>
      <c r="M11" s="59"/>
    </row>
    <row r="12" spans="2:13" ht="12.75">
      <c r="B12" s="61" t="s">
        <v>104</v>
      </c>
      <c r="C12" s="62">
        <f>C6+C7+C8+C9+C10+C11</f>
        <v>561619298.68</v>
      </c>
      <c r="D12" s="62">
        <f>D6+D7+D8+D9+D10+D11</f>
        <v>39715056.06</v>
      </c>
      <c r="E12" s="62">
        <f>E6+E7+E8+E9+E10+E11</f>
        <v>601334354.74</v>
      </c>
      <c r="F12" s="63">
        <f>SUM(F6:F11)</f>
        <v>1</v>
      </c>
      <c r="G12" s="62">
        <f>G6+G7+G8+G9+G10+G11</f>
        <v>480726588.51</v>
      </c>
      <c r="H12" s="62">
        <f>H6+H7+H8+H9+H10+H11</f>
        <v>38574551.3</v>
      </c>
      <c r="I12" s="62">
        <f>I6+I7+I8+I9+I10+I11</f>
        <v>519301139.81</v>
      </c>
      <c r="J12" s="63">
        <f>SUM(J6:J11)</f>
        <v>1</v>
      </c>
      <c r="K12" s="62">
        <f>SUM(K6:K11)</f>
        <v>957727179.77</v>
      </c>
      <c r="L12" s="63">
        <f>SUM(L6:L11)</f>
        <v>1</v>
      </c>
      <c r="M12" s="64"/>
    </row>
    <row r="13" spans="3:13" ht="12.75"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3:12" ht="12.75">
      <c r="C14" s="44"/>
      <c r="D14" s="44"/>
      <c r="E14" s="44"/>
      <c r="F14" s="44"/>
      <c r="G14" s="44"/>
      <c r="H14" s="44"/>
      <c r="I14" s="44"/>
      <c r="J14" s="44"/>
      <c r="K14" s="44"/>
      <c r="L14" s="44"/>
    </row>
  </sheetData>
  <sheetProtection selectLockedCells="1" selectUnlockedCells="1"/>
  <mergeCells count="4">
    <mergeCell ref="B1:L2"/>
    <mergeCell ref="C4:F4"/>
    <mergeCell ref="G4:J4"/>
    <mergeCell ref="K4:L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Ferdinando Mascolo</cp:lastModifiedBy>
  <dcterms:modified xsi:type="dcterms:W3CDTF">2022-12-02T12:55:28Z</dcterms:modified>
  <cp:category/>
  <cp:version/>
  <cp:contentType/>
  <cp:contentStatus/>
  <cp:revision>2</cp:revision>
</cp:coreProperties>
</file>